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15" windowWidth="12120" windowHeight="9120" tabRatio="761" activeTab="0"/>
  </bookViews>
  <sheets>
    <sheet name="comparativo de receitas" sheetId="1" r:id="rId1"/>
  </sheets>
  <definedNames>
    <definedName name="_xlnm.Print_Area" localSheetId="0">'comparativo de receitas'!$A$1:$G$88</definedName>
    <definedName name="_xlnm.Print_Titles" localSheetId="0">'comparativo de receitas'!$1:$8</definedName>
  </definedNames>
  <calcPr fullCalcOnLoad="1"/>
</workbook>
</file>

<file path=xl/sharedStrings.xml><?xml version="1.0" encoding="utf-8"?>
<sst xmlns="http://schemas.openxmlformats.org/spreadsheetml/2006/main" count="158" uniqueCount="154">
  <si>
    <t>IMPOSTOS</t>
  </si>
  <si>
    <t>TAXAS</t>
  </si>
  <si>
    <t>CONTRIBUIÇÃO DE MELHORIA</t>
  </si>
  <si>
    <t>CONTRIBUIÇÕES SOCIAIS</t>
  </si>
  <si>
    <t>CONTRIBUIÇÕES ECONÔMICAS</t>
  </si>
  <si>
    <t>DIVIDENDOS</t>
  </si>
  <si>
    <t>FUNDOS DE INVESTIMENTOS</t>
  </si>
  <si>
    <t>RECEITA DE SERVIÇOS</t>
  </si>
  <si>
    <t>RECEITAS DE CAPITAL</t>
  </si>
  <si>
    <t>CÓDIGO</t>
  </si>
  <si>
    <t>1000</t>
  </si>
  <si>
    <t>RECEITA CORRENTE</t>
  </si>
  <si>
    <t>1100</t>
  </si>
  <si>
    <t>RECEITA TRIBUTÁRIA</t>
  </si>
  <si>
    <t>1110</t>
  </si>
  <si>
    <t>1112</t>
  </si>
  <si>
    <t>IMPOSTO SOBRE PATRIMÔNIO E A RENDA</t>
  </si>
  <si>
    <t>1113</t>
  </si>
  <si>
    <t>IMPOSTO SOBRE A PRODUÇÃO E A CIRCULAÇÃO</t>
  </si>
  <si>
    <t>1120</t>
  </si>
  <si>
    <t>1121</t>
  </si>
  <si>
    <t>TAXAS PELO EXERCÍCIO DO PODER DE POLÍCIA</t>
  </si>
  <si>
    <t>1122</t>
  </si>
  <si>
    <t>TAXAS PELA PRESTAÇÃO DE SERVIÇOS</t>
  </si>
  <si>
    <t>1130</t>
  </si>
  <si>
    <t>1139</t>
  </si>
  <si>
    <t>CONTRIBUIÇÃO DE MELHORIA DIVERSAS</t>
  </si>
  <si>
    <t>1200</t>
  </si>
  <si>
    <t>RECEITAS DE CONTRIBUIÇÕES</t>
  </si>
  <si>
    <t>1210</t>
  </si>
  <si>
    <t>1220</t>
  </si>
  <si>
    <t>1300</t>
  </si>
  <si>
    <t>RECEITA PATRIMONIAL</t>
  </si>
  <si>
    <t>1310</t>
  </si>
  <si>
    <t>RECEITAS IMOBILIÁRIAS</t>
  </si>
  <si>
    <t>1311</t>
  </si>
  <si>
    <t>ALUGUÉIS</t>
  </si>
  <si>
    <t>1320</t>
  </si>
  <si>
    <t>RECEITAS DE VALORES MOBILIÁRIOS</t>
  </si>
  <si>
    <t>1321</t>
  </si>
  <si>
    <t>JUROS DE TÍTULOS DE RENDA</t>
  </si>
  <si>
    <t>1322</t>
  </si>
  <si>
    <t>1324</t>
  </si>
  <si>
    <t>1325</t>
  </si>
  <si>
    <t>REMUNERAÇÃO DE DEPÓSITOS BANCÁRIOS</t>
  </si>
  <si>
    <t>1329</t>
  </si>
  <si>
    <t>OUTRAS RECEITAS DE VALORES MOBILIÁRIOS</t>
  </si>
  <si>
    <t>1600</t>
  </si>
  <si>
    <t>1700</t>
  </si>
  <si>
    <t>TRANSFERÊNCIAS CORRENTES</t>
  </si>
  <si>
    <t>1720</t>
  </si>
  <si>
    <t>TRANSFERÊNCIAS INTERGOVERNAMENTAIS</t>
  </si>
  <si>
    <t>1721</t>
  </si>
  <si>
    <t>TRANSFERÊNCIAS DA UNIÃO</t>
  </si>
  <si>
    <t>1722</t>
  </si>
  <si>
    <t>TRANSFERÊNCIAS DO ESTADO</t>
  </si>
  <si>
    <t>1724</t>
  </si>
  <si>
    <t>TRANSFERÊNCIAS MULTIGOVERNAMENTAIS</t>
  </si>
  <si>
    <t>1730</t>
  </si>
  <si>
    <t>TRANSFERÊNCIAS DE INSTITUIÇÕES PRIVADAS</t>
  </si>
  <si>
    <t>1740</t>
  </si>
  <si>
    <t>TRANSFERÊNCIAS DO EXTERIOR</t>
  </si>
  <si>
    <t>1750</t>
  </si>
  <si>
    <t>TRANSFERÊNCIAS DE PESSOAS</t>
  </si>
  <si>
    <t>1760</t>
  </si>
  <si>
    <t>TRANSFERÊNCIAS DE CONVÊNIOS</t>
  </si>
  <si>
    <t>1761</t>
  </si>
  <si>
    <t>TRANSFERÊNCIAS DE CONVÊNIOS DA UNIÃO E DE  SUAS ENTIDADES</t>
  </si>
  <si>
    <t>1762</t>
  </si>
  <si>
    <t>TRANSFERÊNCIAS DE CONVÊNIOS DOS ESTADOS E DO DISTRITO FEDERAL E DE SUAS ENTIDADES</t>
  </si>
  <si>
    <t>1900</t>
  </si>
  <si>
    <t>OUTRAS RECEITAS CORRENTES</t>
  </si>
  <si>
    <t>1910</t>
  </si>
  <si>
    <t>MULTAS E JUROS DE MORA</t>
  </si>
  <si>
    <t>1911</t>
  </si>
  <si>
    <t>1912</t>
  </si>
  <si>
    <t>MULTAS E JUROS DE MORA DAS CONTRIBUIÇÕES</t>
  </si>
  <si>
    <t>1913</t>
  </si>
  <si>
    <t>MULTA DE JUROS DE MORA DA DIVIDA ATIVA DOS TRIBUTOS</t>
  </si>
  <si>
    <t>1918</t>
  </si>
  <si>
    <t>MULTAS E JUROS DE MORA DE OUTRAS RECEITAS</t>
  </si>
  <si>
    <t>1919</t>
  </si>
  <si>
    <t>MULTAS DE OUTRAS ORIGENS</t>
  </si>
  <si>
    <t>1920</t>
  </si>
  <si>
    <t>INDENIZAÇÕES E RESTITUIÇÕES</t>
  </si>
  <si>
    <t>1921</t>
  </si>
  <si>
    <t xml:space="preserve">INDENIZAÇÕES  </t>
  </si>
  <si>
    <t>1922</t>
  </si>
  <si>
    <t>RESTITUIÇÕES</t>
  </si>
  <si>
    <t>1930</t>
  </si>
  <si>
    <t>RECEITA DA DÍVIDA ATIVA</t>
  </si>
  <si>
    <t>1931</t>
  </si>
  <si>
    <t>RECEITA DA DÍVIDA ATIVA TRIBUTÁRIA</t>
  </si>
  <si>
    <t>1932</t>
  </si>
  <si>
    <t>RECEITA DA DÍVIDA ATIVA NÃO TRIBUTÁRIA</t>
  </si>
  <si>
    <t>1990</t>
  </si>
  <si>
    <t>RECEITAS DIVERSAS</t>
  </si>
  <si>
    <t>2000</t>
  </si>
  <si>
    <t>2100</t>
  </si>
  <si>
    <t>OPERAÇÕES DE CRÉDITO</t>
  </si>
  <si>
    <t>2110</t>
  </si>
  <si>
    <t>OPERAÇÕES DE CRÉDITO INTERNAS</t>
  </si>
  <si>
    <t>2114</t>
  </si>
  <si>
    <t>2119</t>
  </si>
  <si>
    <t>OUTRAS OPERAÇÕES DE CRÉDITO INTERNAS</t>
  </si>
  <si>
    <t>2200</t>
  </si>
  <si>
    <t>ALIENAÇÃO DE BENS</t>
  </si>
  <si>
    <t>2210</t>
  </si>
  <si>
    <t>ALIENAÇÃO DE BENS MÓVEIS</t>
  </si>
  <si>
    <t>2219</t>
  </si>
  <si>
    <t>ALIENAÇÃO DE OUTROS BENS MÓVEIS</t>
  </si>
  <si>
    <t>2220</t>
  </si>
  <si>
    <t>ALIENAÇÃO DE BENS IMÓVEIS</t>
  </si>
  <si>
    <t>2229</t>
  </si>
  <si>
    <t>ALIENAÇÃO DE OUTROS BENS IMÓVEIS</t>
  </si>
  <si>
    <t>2400</t>
  </si>
  <si>
    <t>TRANSFERÊNCIAS DE CAPITAL</t>
  </si>
  <si>
    <t>2420</t>
  </si>
  <si>
    <t>2421</t>
  </si>
  <si>
    <t>2430</t>
  </si>
  <si>
    <t>2440</t>
  </si>
  <si>
    <t>2470</t>
  </si>
  <si>
    <t>TRANSFERÊNCIA DE CONVÊNIOS</t>
  </si>
  <si>
    <t>2471</t>
  </si>
  <si>
    <t>TRANSFERÊNCIA DE CONVÊNIOS DA UNIÃO E DE SUAS ENTIDADES</t>
  </si>
  <si>
    <t>2472</t>
  </si>
  <si>
    <t>TRANSFERÊNCIA DE CONVÊNIOS DOS ESTADOS E DO DISTRITO FEDERAL E DE SUAS ENTIDADES</t>
  </si>
  <si>
    <t>2500</t>
  </si>
  <si>
    <t>OUTRAS RECEITAS DE CAPITAL</t>
  </si>
  <si>
    <t>RECEITA CONDICIONADA A NOVOS CONTRATOS</t>
  </si>
  <si>
    <t>9000</t>
  </si>
  <si>
    <t>DEDUÇÃO DE RECEITA PARA FORMAÇÃO DO FUNDEF</t>
  </si>
  <si>
    <t>TOTAL DAS RECEITAS</t>
  </si>
  <si>
    <t>2474</t>
  </si>
  <si>
    <t>TRANSFERÊNCIAS DE CONVÊNIOS DE INSTITUIÇÕES PRIVADAS</t>
  </si>
  <si>
    <t>Meta Fiscal da Receita - Previsão e Comparativo dos Três Últimos Exercícios</t>
  </si>
  <si>
    <t>Anexo II</t>
  </si>
  <si>
    <t>ESPECIFICAÇÃO</t>
  </si>
  <si>
    <t xml:space="preserve">REALIZADA </t>
  </si>
  <si>
    <t>ORÇADA</t>
  </si>
  <si>
    <t>PROJETADA</t>
  </si>
  <si>
    <t>1330</t>
  </si>
  <si>
    <t>RECEITA DE CONCESSÕES E PERMISSÕES</t>
  </si>
  <si>
    <t>1328</t>
  </si>
  <si>
    <t>REMUNERAÇÃO DOS INVESTIMENTOS DO RPPS</t>
  </si>
  <si>
    <t>MULTAS DE MORA DE MORA DOS TRIBUTOS</t>
  </si>
  <si>
    <t>1764</t>
  </si>
  <si>
    <t>TRANSFERÊNCIAS DE CONV. DE INST. PRIVADAS</t>
  </si>
  <si>
    <t>OPERAÇÕES DE CRÉDITO INTERNAS CONTRATUAIS RELATIVAS A PROG. DE GOVERNO</t>
  </si>
  <si>
    <t>2120</t>
  </si>
  <si>
    <t>OPERAÇÃO DE CRÉDITO EXTERNAS</t>
  </si>
  <si>
    <t>Pib 3,5% + Infl. 1,5%</t>
  </si>
  <si>
    <t>7000</t>
  </si>
  <si>
    <t>OPERAÇÕES INTRA-ORÇAMENTÁRIAS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</si>
</sst>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"/>
    <numFmt numFmtId="171" formatCode="0.00000"/>
    <numFmt numFmtId="172" formatCode="0.0000"/>
    <numFmt numFmtId="173" formatCode="0.000"/>
    <numFmt numFmtId="174" formatCode="0.0000000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[$-416]dddd\,\ d&quot; de &quot;mmmm&quot; de &quot;yyyy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8"/>
      <name val="CommercialScrDE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wrapText="1"/>
    </xf>
    <xf numFmtId="43" fontId="0" fillId="0" borderId="0" xfId="20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 wrapText="1"/>
    </xf>
    <xf numFmtId="4" fontId="0" fillId="0" borderId="1" xfId="0" applyNumberFormat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40</xdr:row>
      <xdr:rowOff>0</xdr:rowOff>
    </xdr:from>
    <xdr:to>
      <xdr:col>12</xdr:col>
      <xdr:colOff>419100</xdr:colOff>
      <xdr:row>43</xdr:row>
      <xdr:rowOff>47625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708660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19050</xdr:rowOff>
    </xdr:from>
    <xdr:to>
      <xdr:col>1</xdr:col>
      <xdr:colOff>752475</xdr:colOff>
      <xdr:row>1</xdr:row>
      <xdr:rowOff>342900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905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showGridLines="0" tabSelected="1" view="pageBreakPreview" zoomScaleSheetLayoutView="100" workbookViewId="0" topLeftCell="A1">
      <pane ySplit="8" topLeftCell="BM9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8.421875" style="7" bestFit="1" customWidth="1"/>
    <col min="2" max="2" width="46.00390625" style="8" customWidth="1"/>
    <col min="3" max="3" width="13.8515625" style="6" customWidth="1"/>
    <col min="4" max="5" width="13.8515625" style="6" bestFit="1" customWidth="1"/>
    <col min="6" max="6" width="14.421875" style="6" customWidth="1"/>
    <col min="7" max="7" width="13.8515625" style="6" bestFit="1" customWidth="1"/>
    <col min="8" max="8" width="19.7109375" style="6" bestFit="1" customWidth="1"/>
    <col min="9" max="9" width="15.28125" style="0" bestFit="1" customWidth="1"/>
    <col min="10" max="10" width="12.8515625" style="0" bestFit="1" customWidth="1"/>
  </cols>
  <sheetData>
    <row r="1" spans="1:9" ht="29.25" customHeight="1">
      <c r="A1" s="27"/>
      <c r="B1" s="27"/>
      <c r="C1" s="27"/>
      <c r="D1" s="27"/>
      <c r="E1" s="27"/>
      <c r="F1" s="27"/>
      <c r="G1" s="27"/>
      <c r="H1" s="17"/>
      <c r="I1" s="17"/>
    </row>
    <row r="2" ht="27.75" customHeight="1"/>
    <row r="3" spans="1:7" ht="21" customHeight="1">
      <c r="A3" s="26" t="s">
        <v>136</v>
      </c>
      <c r="B3" s="26"/>
      <c r="C3" s="26"/>
      <c r="D3" s="26"/>
      <c r="E3" s="26"/>
      <c r="F3" s="26"/>
      <c r="G3" s="26"/>
    </row>
    <row r="4" ht="12.75">
      <c r="H4"/>
    </row>
    <row r="5" spans="2:8" ht="15.75">
      <c r="B5" s="17"/>
      <c r="C5" s="17" t="s">
        <v>135</v>
      </c>
      <c r="D5" s="17"/>
      <c r="E5" s="17"/>
      <c r="F5" s="17"/>
      <c r="G5" s="17"/>
      <c r="H5"/>
    </row>
    <row r="7" spans="1:7" ht="12.75">
      <c r="A7" s="28" t="s">
        <v>9</v>
      </c>
      <c r="B7" s="28" t="s">
        <v>137</v>
      </c>
      <c r="C7" s="29" t="s">
        <v>138</v>
      </c>
      <c r="D7" s="29"/>
      <c r="E7" s="29"/>
      <c r="F7" s="5" t="s">
        <v>139</v>
      </c>
      <c r="G7" s="5" t="s">
        <v>140</v>
      </c>
    </row>
    <row r="8" spans="1:9" ht="12.75">
      <c r="A8" s="28"/>
      <c r="B8" s="28"/>
      <c r="C8" s="18">
        <v>2006</v>
      </c>
      <c r="D8" s="18">
        <v>2007</v>
      </c>
      <c r="E8" s="18">
        <v>2008</v>
      </c>
      <c r="F8" s="18">
        <v>2009</v>
      </c>
      <c r="G8" s="18">
        <v>2010</v>
      </c>
      <c r="I8" s="1"/>
    </row>
    <row r="9" spans="1:9" ht="12.75">
      <c r="A9" s="10" t="s">
        <v>10</v>
      </c>
      <c r="B9" s="11" t="s">
        <v>11</v>
      </c>
      <c r="C9" s="3">
        <v>332985880.95</v>
      </c>
      <c r="D9" s="3">
        <f>SUBTOTAL(9,D10:D59)</f>
        <v>364865376.1400001</v>
      </c>
      <c r="E9" s="3">
        <f>SUBTOTAL(9,E10:E59)</f>
        <v>421301562.7300001</v>
      </c>
      <c r="F9" s="3">
        <f>SUBTOTAL(9,F10:F59)</f>
        <v>492812540.0400001</v>
      </c>
      <c r="G9" s="3">
        <f>SUBTOTAL(9,G10:G59)</f>
        <v>517432167.04200006</v>
      </c>
      <c r="H9" s="6" t="s">
        <v>151</v>
      </c>
      <c r="I9" s="6"/>
    </row>
    <row r="10" spans="1:9" ht="12.75">
      <c r="A10" s="10" t="s">
        <v>12</v>
      </c>
      <c r="B10" s="11" t="s">
        <v>13</v>
      </c>
      <c r="C10" s="3">
        <v>40711213.95</v>
      </c>
      <c r="D10" s="3">
        <f>SUBTOTAL(9,D11:D18)</f>
        <v>49882970.67</v>
      </c>
      <c r="E10" s="3">
        <f>SUBTOTAL(9,E11:E18)</f>
        <v>55955603.84000001</v>
      </c>
      <c r="F10" s="3">
        <f>SUBTOTAL(9,F11:F18)</f>
        <v>66065492.25</v>
      </c>
      <c r="G10" s="3">
        <f>SUBTOTAL(9,G11:G18)</f>
        <v>69368766.8625</v>
      </c>
      <c r="I10" s="6"/>
    </row>
    <row r="11" spans="1:9" ht="12.75">
      <c r="A11" s="10" t="s">
        <v>14</v>
      </c>
      <c r="B11" s="11" t="s">
        <v>0</v>
      </c>
      <c r="C11" s="3">
        <v>33867450.21</v>
      </c>
      <c r="D11" s="3">
        <f>SUBTOTAL(9,D12:D13)</f>
        <v>40436886.72</v>
      </c>
      <c r="E11" s="3">
        <f>SUBTOTAL(9,E12:E13)</f>
        <v>46695589.230000004</v>
      </c>
      <c r="F11" s="3">
        <f>SUBTOTAL(9,F12:F13)</f>
        <v>52911526.25</v>
      </c>
      <c r="G11" s="3">
        <f>SUBTOTAL(9,G12:G13)</f>
        <v>55557102.5625</v>
      </c>
      <c r="I11" s="6"/>
    </row>
    <row r="12" spans="1:10" ht="12.75">
      <c r="A12" s="12" t="s">
        <v>15</v>
      </c>
      <c r="B12" s="13" t="s">
        <v>16</v>
      </c>
      <c r="C12" s="2">
        <f>C11-C13</f>
        <v>16925333.02</v>
      </c>
      <c r="D12" s="2">
        <v>21526859.74</v>
      </c>
      <c r="E12" s="2">
        <v>24824658.47</v>
      </c>
      <c r="F12" s="4">
        <v>29205000</v>
      </c>
      <c r="G12" s="4">
        <f>F12*1.05</f>
        <v>30665250</v>
      </c>
      <c r="I12" s="9"/>
      <c r="J12" s="9"/>
    </row>
    <row r="13" spans="1:10" ht="14.25" customHeight="1">
      <c r="A13" s="12" t="s">
        <v>17</v>
      </c>
      <c r="B13" s="13" t="s">
        <v>18</v>
      </c>
      <c r="C13" s="2">
        <v>16942117.19</v>
      </c>
      <c r="D13" s="2">
        <v>18910026.98</v>
      </c>
      <c r="E13" s="2">
        <v>21870930.76</v>
      </c>
      <c r="F13" s="4">
        <v>23706526.25</v>
      </c>
      <c r="G13" s="4">
        <f>F13*1.05</f>
        <v>24891852.5625</v>
      </c>
      <c r="I13" s="9"/>
      <c r="J13" s="9"/>
    </row>
    <row r="14" spans="1:9" ht="12.75">
      <c r="A14" s="10" t="s">
        <v>19</v>
      </c>
      <c r="B14" s="11" t="s">
        <v>1</v>
      </c>
      <c r="C14" s="3">
        <v>6843763.74</v>
      </c>
      <c r="D14" s="3">
        <f>SUBTOTAL(9,D15:D16)</f>
        <v>9139560.299999999</v>
      </c>
      <c r="E14" s="3">
        <f>SUBTOTAL(9,E15:E16)</f>
        <v>9014931.07</v>
      </c>
      <c r="F14" s="3">
        <f>SUBTOTAL(9,F15:F16)</f>
        <v>12997866</v>
      </c>
      <c r="G14" s="3">
        <f>SUBTOTAL(9,G15:G16)</f>
        <v>13647759.3</v>
      </c>
      <c r="I14" s="6"/>
    </row>
    <row r="15" spans="1:9" ht="15" customHeight="1">
      <c r="A15" s="12" t="s">
        <v>20</v>
      </c>
      <c r="B15" s="13" t="s">
        <v>21</v>
      </c>
      <c r="C15" s="2">
        <v>299328.42</v>
      </c>
      <c r="D15" s="2">
        <v>622304.45</v>
      </c>
      <c r="E15" s="2">
        <v>600971.77</v>
      </c>
      <c r="F15" s="4">
        <v>674796</v>
      </c>
      <c r="G15" s="4">
        <f>F15*1.05</f>
        <v>708535.8</v>
      </c>
      <c r="I15" s="6"/>
    </row>
    <row r="16" spans="1:9" ht="12.75">
      <c r="A16" s="12" t="s">
        <v>22</v>
      </c>
      <c r="B16" s="13" t="s">
        <v>23</v>
      </c>
      <c r="C16" s="2">
        <v>6544435.32</v>
      </c>
      <c r="D16" s="2">
        <v>8517255.85</v>
      </c>
      <c r="E16" s="2">
        <v>8413959.3</v>
      </c>
      <c r="F16" s="4">
        <v>12323070</v>
      </c>
      <c r="G16" s="4">
        <f>F16*1.05</f>
        <v>12939223.5</v>
      </c>
      <c r="I16" s="6"/>
    </row>
    <row r="17" spans="1:9" ht="12.75">
      <c r="A17" s="10" t="s">
        <v>24</v>
      </c>
      <c r="B17" s="11" t="s">
        <v>2</v>
      </c>
      <c r="C17" s="3"/>
      <c r="D17" s="3">
        <f>SUBTOTAL(9,D18)</f>
        <v>306523.65</v>
      </c>
      <c r="E17" s="3">
        <f>SUBTOTAL(9,E18:E19)</f>
        <v>245083.54</v>
      </c>
      <c r="F17" s="3">
        <f>SUBTOTAL(9,F18)</f>
        <v>156100</v>
      </c>
      <c r="G17" s="3">
        <f>SUBTOTAL(9,G18)</f>
        <v>163905</v>
      </c>
      <c r="I17" s="6"/>
    </row>
    <row r="18" spans="1:9" ht="12.75">
      <c r="A18" s="12" t="s">
        <v>25</v>
      </c>
      <c r="B18" s="13" t="s">
        <v>26</v>
      </c>
      <c r="C18" s="2"/>
      <c r="D18" s="2">
        <v>306523.65</v>
      </c>
      <c r="E18" s="2">
        <v>245083.54</v>
      </c>
      <c r="F18" s="4">
        <v>156100</v>
      </c>
      <c r="G18" s="4">
        <f>F18*1.05</f>
        <v>163905</v>
      </c>
      <c r="I18" s="6"/>
    </row>
    <row r="19" spans="1:9" ht="12.75">
      <c r="A19" s="10" t="s">
        <v>27</v>
      </c>
      <c r="B19" s="11" t="s">
        <v>28</v>
      </c>
      <c r="C19" s="3">
        <v>15854167.57</v>
      </c>
      <c r="D19" s="3">
        <f>SUBTOTAL(9,D20:D21)</f>
        <v>17377506.1</v>
      </c>
      <c r="E19" s="3">
        <f>SUBTOTAL(9,E20:E21)</f>
        <v>16489848.59</v>
      </c>
      <c r="F19" s="3">
        <f>SUBTOTAL(9,F20:F21)</f>
        <v>19551893.47</v>
      </c>
      <c r="G19" s="3">
        <f>SUBTOTAL(9,G20:G21)</f>
        <v>20529488.1435</v>
      </c>
      <c r="I19" s="6"/>
    </row>
    <row r="20" spans="1:9" ht="12.75">
      <c r="A20" s="12" t="s">
        <v>29</v>
      </c>
      <c r="B20" s="13" t="s">
        <v>3</v>
      </c>
      <c r="C20" s="2">
        <v>6952786.2</v>
      </c>
      <c r="D20" s="2">
        <v>7847451.84</v>
      </c>
      <c r="E20" s="2">
        <v>7617421.78</v>
      </c>
      <c r="F20" s="4">
        <v>8051893.47</v>
      </c>
      <c r="G20" s="4">
        <f>F20*1.05</f>
        <v>8454488.1435</v>
      </c>
      <c r="I20" s="6"/>
    </row>
    <row r="21" spans="1:9" ht="12.75">
      <c r="A21" s="12" t="s">
        <v>30</v>
      </c>
      <c r="B21" s="13" t="s">
        <v>4</v>
      </c>
      <c r="C21" s="2">
        <v>8894553.05</v>
      </c>
      <c r="D21" s="2">
        <v>9530054.26</v>
      </c>
      <c r="E21" s="2">
        <v>8872426.81</v>
      </c>
      <c r="F21" s="4">
        <v>11500000</v>
      </c>
      <c r="G21" s="4">
        <f>F21*1.05</f>
        <v>12075000</v>
      </c>
      <c r="I21" s="6"/>
    </row>
    <row r="22" spans="1:9" ht="12.75">
      <c r="A22" s="10" t="s">
        <v>31</v>
      </c>
      <c r="B22" s="11" t="s">
        <v>32</v>
      </c>
      <c r="C22" s="3">
        <v>11680612.86</v>
      </c>
      <c r="D22" s="3">
        <f>SUBTOTAL(9,D23:D32)</f>
        <v>8119184.739999999</v>
      </c>
      <c r="E22" s="3">
        <f>SUBTOTAL(9,E23:E32)</f>
        <v>10047453.7</v>
      </c>
      <c r="F22" s="3">
        <f>SUBTOTAL(9,F23:F32)</f>
        <v>7389818.08</v>
      </c>
      <c r="G22" s="3">
        <f>SUBTOTAL(9,G23:G32)</f>
        <v>7759308.984</v>
      </c>
      <c r="I22" s="6"/>
    </row>
    <row r="23" spans="1:9" ht="12.75">
      <c r="A23" s="10" t="s">
        <v>33</v>
      </c>
      <c r="B23" s="11" t="s">
        <v>34</v>
      </c>
      <c r="C23" s="3">
        <v>406692.18</v>
      </c>
      <c r="D23" s="3">
        <f>SUBTOTAL(9,D24)</f>
        <v>178286.95</v>
      </c>
      <c r="E23" s="3">
        <f>SUBTOTAL(9,E24)</f>
        <v>174841.48</v>
      </c>
      <c r="F23" s="3">
        <f>SUBTOTAL(9,F24)</f>
        <v>249293.04</v>
      </c>
      <c r="G23" s="3">
        <f>SUBTOTAL(9,G24)</f>
        <v>261757.692</v>
      </c>
      <c r="I23" s="6"/>
    </row>
    <row r="24" spans="1:9" ht="12.75">
      <c r="A24" s="12" t="s">
        <v>35</v>
      </c>
      <c r="B24" s="13" t="s">
        <v>36</v>
      </c>
      <c r="C24" s="4">
        <v>406692.18</v>
      </c>
      <c r="D24" s="4">
        <v>178286.95</v>
      </c>
      <c r="E24" s="4">
        <v>174841.48</v>
      </c>
      <c r="F24" s="4">
        <v>249293.04</v>
      </c>
      <c r="G24" s="4">
        <f>F24*1.05</f>
        <v>261757.692</v>
      </c>
      <c r="I24" s="6"/>
    </row>
    <row r="25" spans="1:9" ht="12.75">
      <c r="A25" s="10" t="s">
        <v>37</v>
      </c>
      <c r="B25" s="11" t="s">
        <v>38</v>
      </c>
      <c r="C25" s="3">
        <v>11275680.8</v>
      </c>
      <c r="D25" s="3">
        <f>SUBTOTAL(9,D26:D32)</f>
        <v>7940897.79</v>
      </c>
      <c r="E25" s="3">
        <f>SUBTOTAL(9,E26:E31)</f>
        <v>8955982.16</v>
      </c>
      <c r="F25" s="3">
        <f>SUBTOTAL(9,F26:F31)</f>
        <v>6840605.04</v>
      </c>
      <c r="G25" s="3">
        <f>SUBTOTAL(9,G26:G31)</f>
        <v>7182635.292</v>
      </c>
      <c r="I25" s="6"/>
    </row>
    <row r="26" spans="1:9" ht="12.75">
      <c r="A26" s="12" t="s">
        <v>39</v>
      </c>
      <c r="B26" s="13" t="s">
        <v>40</v>
      </c>
      <c r="C26" s="2"/>
      <c r="D26" s="2">
        <v>575.93</v>
      </c>
      <c r="E26" s="2">
        <v>741.03</v>
      </c>
      <c r="F26" s="4">
        <v>895</v>
      </c>
      <c r="G26" s="4">
        <f aca="true" t="shared" si="0" ref="G26:G33">F26*1.05</f>
        <v>939.75</v>
      </c>
      <c r="I26" s="6"/>
    </row>
    <row r="27" spans="1:9" ht="12.75">
      <c r="A27" s="12" t="s">
        <v>41</v>
      </c>
      <c r="B27" s="13" t="s">
        <v>5</v>
      </c>
      <c r="C27" s="2">
        <v>11222.17</v>
      </c>
      <c r="D27" s="2">
        <v>9069</v>
      </c>
      <c r="E27" s="2">
        <v>3548.05</v>
      </c>
      <c r="F27" s="4">
        <v>8650</v>
      </c>
      <c r="G27" s="4">
        <f t="shared" si="0"/>
        <v>9082.5</v>
      </c>
      <c r="I27" s="6"/>
    </row>
    <row r="28" spans="1:9" ht="12.75">
      <c r="A28" s="12" t="s">
        <v>42</v>
      </c>
      <c r="B28" s="13" t="s">
        <v>6</v>
      </c>
      <c r="C28" s="2">
        <v>5244476.3</v>
      </c>
      <c r="D28" s="2">
        <v>0</v>
      </c>
      <c r="E28" s="2">
        <v>0</v>
      </c>
      <c r="F28" s="4">
        <f>E28*1.1</f>
        <v>0</v>
      </c>
      <c r="G28" s="4">
        <f t="shared" si="0"/>
        <v>0</v>
      </c>
      <c r="I28" s="6"/>
    </row>
    <row r="29" spans="1:9" ht="12.75">
      <c r="A29" s="12" t="s">
        <v>43</v>
      </c>
      <c r="B29" s="13" t="s">
        <v>44</v>
      </c>
      <c r="C29" s="2">
        <v>5002430.78</v>
      </c>
      <c r="D29" s="2">
        <v>2081870.6</v>
      </c>
      <c r="E29" s="2">
        <v>1680513.79</v>
      </c>
      <c r="F29" s="4">
        <v>1386850</v>
      </c>
      <c r="G29" s="4">
        <f t="shared" si="0"/>
        <v>1456192.5</v>
      </c>
      <c r="I29" s="6"/>
    </row>
    <row r="30" spans="1:9" ht="12.75" customHeight="1">
      <c r="A30" s="12" t="s">
        <v>143</v>
      </c>
      <c r="B30" s="19" t="s">
        <v>144</v>
      </c>
      <c r="C30" s="16"/>
      <c r="D30" s="16">
        <v>5431047.3</v>
      </c>
      <c r="E30" s="16">
        <v>7144776.18</v>
      </c>
      <c r="F30" s="20">
        <v>5300000</v>
      </c>
      <c r="G30" s="4">
        <f t="shared" si="0"/>
        <v>5565000</v>
      </c>
      <c r="I30" s="6"/>
    </row>
    <row r="31" spans="1:9" ht="12.75">
      <c r="A31" s="12" t="s">
        <v>45</v>
      </c>
      <c r="B31" s="13" t="s">
        <v>46</v>
      </c>
      <c r="C31" s="2">
        <v>1017551.55</v>
      </c>
      <c r="D31" s="2">
        <v>139039.46</v>
      </c>
      <c r="E31" s="2">
        <v>126403.11</v>
      </c>
      <c r="F31" s="4">
        <v>144210.04</v>
      </c>
      <c r="G31" s="4">
        <f t="shared" si="0"/>
        <v>151420.54200000002</v>
      </c>
      <c r="I31" s="6"/>
    </row>
    <row r="32" spans="1:9" ht="12.75">
      <c r="A32" s="10" t="s">
        <v>141</v>
      </c>
      <c r="B32" s="11" t="s">
        <v>142</v>
      </c>
      <c r="C32" s="3"/>
      <c r="D32" s="3">
        <v>279295.5</v>
      </c>
      <c r="E32" s="3">
        <v>916630.06</v>
      </c>
      <c r="F32" s="3">
        <v>299920</v>
      </c>
      <c r="G32" s="3">
        <f t="shared" si="0"/>
        <v>314916</v>
      </c>
      <c r="I32" s="6"/>
    </row>
    <row r="33" spans="1:9" ht="12.75">
      <c r="A33" s="10" t="s">
        <v>47</v>
      </c>
      <c r="B33" s="11" t="s">
        <v>7</v>
      </c>
      <c r="C33" s="3">
        <v>31155358.18</v>
      </c>
      <c r="D33" s="3">
        <v>35344423.39</v>
      </c>
      <c r="E33" s="3">
        <v>37259277.86</v>
      </c>
      <c r="F33" s="3">
        <v>49936750</v>
      </c>
      <c r="G33" s="3">
        <f t="shared" si="0"/>
        <v>52433587.5</v>
      </c>
      <c r="I33" s="6"/>
    </row>
    <row r="34" spans="1:9" ht="12.75">
      <c r="A34" s="10" t="s">
        <v>48</v>
      </c>
      <c r="B34" s="11" t="s">
        <v>49</v>
      </c>
      <c r="C34" s="3">
        <v>216777075.49</v>
      </c>
      <c r="D34" s="3">
        <f>SUBTOTAL(9,D35:D45)</f>
        <v>235394548.47</v>
      </c>
      <c r="E34" s="3">
        <f>SUBTOTAL(9,E35:E45)</f>
        <v>267780418.41999996</v>
      </c>
      <c r="F34" s="3">
        <f>SUBTOTAL(9,F35:F45)</f>
        <v>291960267.07</v>
      </c>
      <c r="G34" s="3">
        <f>SUBTOTAL(9,G35:G45)</f>
        <v>306537280.42350006</v>
      </c>
      <c r="I34" s="6"/>
    </row>
    <row r="35" spans="1:9" ht="12.75">
      <c r="A35" s="10" t="s">
        <v>50</v>
      </c>
      <c r="B35" s="11" t="s">
        <v>51</v>
      </c>
      <c r="C35" s="3">
        <v>212530787.5</v>
      </c>
      <c r="D35" s="3">
        <f>SUBTOTAL(9,D36:D38)</f>
        <v>228860850.95</v>
      </c>
      <c r="E35" s="3">
        <f>SUBTOTAL(9,E36:E38)</f>
        <v>259297808.63</v>
      </c>
      <c r="F35" s="3">
        <f>SUBTOTAL(9,F36:F38)</f>
        <v>290186403.53</v>
      </c>
      <c r="G35" s="3">
        <f>SUBTOTAL(9,G36:G38)</f>
        <v>304695723.70650005</v>
      </c>
      <c r="I35" s="6"/>
    </row>
    <row r="36" spans="1:9" ht="12.75">
      <c r="A36" s="12" t="s">
        <v>52</v>
      </c>
      <c r="B36" s="13" t="s">
        <v>53</v>
      </c>
      <c r="C36" s="2">
        <v>74493741.37</v>
      </c>
      <c r="D36" s="2">
        <v>81070827.38</v>
      </c>
      <c r="E36" s="2">
        <v>93153894.8</v>
      </c>
      <c r="F36" s="4">
        <v>103607051.48</v>
      </c>
      <c r="G36" s="4">
        <f>F36*1.05</f>
        <v>108787404.054</v>
      </c>
      <c r="I36" s="6"/>
    </row>
    <row r="37" spans="1:9" ht="12.75">
      <c r="A37" s="12" t="s">
        <v>54</v>
      </c>
      <c r="B37" s="13" t="s">
        <v>55</v>
      </c>
      <c r="C37" s="2">
        <v>114876549.9</v>
      </c>
      <c r="D37" s="2">
        <v>120390156.34</v>
      </c>
      <c r="E37" s="2">
        <v>130672490.48</v>
      </c>
      <c r="F37" s="4">
        <v>146954748.08</v>
      </c>
      <c r="G37" s="4">
        <f>F37*1.05</f>
        <v>154302485.48400003</v>
      </c>
      <c r="I37" s="6"/>
    </row>
    <row r="38" spans="1:9" ht="12.75">
      <c r="A38" s="12" t="s">
        <v>56</v>
      </c>
      <c r="B38" s="13" t="s">
        <v>57</v>
      </c>
      <c r="C38" s="2">
        <v>23160496.23</v>
      </c>
      <c r="D38" s="2">
        <v>27399867.23</v>
      </c>
      <c r="E38" s="2">
        <v>35471423.35</v>
      </c>
      <c r="F38" s="4">
        <v>39624603.97</v>
      </c>
      <c r="G38" s="4">
        <f>F38*1.05</f>
        <v>41605834.1685</v>
      </c>
      <c r="I38" s="6"/>
    </row>
    <row r="39" spans="1:9" ht="14.25" customHeight="1">
      <c r="A39" s="10" t="s">
        <v>58</v>
      </c>
      <c r="B39" s="21" t="s">
        <v>59</v>
      </c>
      <c r="C39" s="22"/>
      <c r="D39" s="22">
        <v>402803</v>
      </c>
      <c r="E39" s="22">
        <v>157697.6</v>
      </c>
      <c r="F39" s="22">
        <v>0</v>
      </c>
      <c r="G39" s="22">
        <v>0</v>
      </c>
      <c r="I39" s="6"/>
    </row>
    <row r="40" spans="1:9" ht="12.75">
      <c r="A40" s="10" t="s">
        <v>60</v>
      </c>
      <c r="B40" s="11" t="s">
        <v>61</v>
      </c>
      <c r="C40" s="3"/>
      <c r="D40" s="3">
        <v>0</v>
      </c>
      <c r="E40" s="3">
        <v>0</v>
      </c>
      <c r="F40" s="3">
        <v>20000</v>
      </c>
      <c r="G40" s="3">
        <v>0</v>
      </c>
      <c r="I40" s="6"/>
    </row>
    <row r="41" spans="1:9" ht="12.75">
      <c r="A41" s="10" t="s">
        <v>62</v>
      </c>
      <c r="B41" s="11" t="s">
        <v>63</v>
      </c>
      <c r="C41" s="3">
        <v>103745.27</v>
      </c>
      <c r="D41" s="3">
        <v>217428.19</v>
      </c>
      <c r="E41" s="3">
        <v>455798.95</v>
      </c>
      <c r="F41" s="3">
        <v>0</v>
      </c>
      <c r="G41" s="3">
        <f>F41*1.05</f>
        <v>0</v>
      </c>
      <c r="I41" s="24"/>
    </row>
    <row r="42" spans="1:9" ht="12.75">
      <c r="A42" s="10" t="s">
        <v>64</v>
      </c>
      <c r="B42" s="11" t="s">
        <v>65</v>
      </c>
      <c r="C42" s="3">
        <v>4142542.72</v>
      </c>
      <c r="D42" s="3">
        <f>SUBTOTAL(9,D43:D45)</f>
        <v>5913466.33</v>
      </c>
      <c r="E42" s="3">
        <f>SUBTOTAL(9,E43:E45)</f>
        <v>7869113.24</v>
      </c>
      <c r="F42" s="3">
        <f>SUBTOTAL(9,F43:F45)</f>
        <v>1753863.54</v>
      </c>
      <c r="G42" s="3">
        <f>SUBTOTAL(9,G43:G45)</f>
        <v>1841556.7170000002</v>
      </c>
      <c r="I42" s="24"/>
    </row>
    <row r="43" spans="1:9" ht="25.5">
      <c r="A43" s="12" t="s">
        <v>66</v>
      </c>
      <c r="B43" s="13" t="s">
        <v>67</v>
      </c>
      <c r="C43" s="16">
        <v>2745305.01</v>
      </c>
      <c r="D43" s="16">
        <v>5052529.56</v>
      </c>
      <c r="E43" s="16">
        <v>6599397.51</v>
      </c>
      <c r="F43" s="16">
        <v>0</v>
      </c>
      <c r="G43" s="4">
        <f>F43*1.05</f>
        <v>0</v>
      </c>
      <c r="I43" s="24"/>
    </row>
    <row r="44" spans="1:9" ht="38.25">
      <c r="A44" s="12" t="s">
        <v>68</v>
      </c>
      <c r="B44" s="13" t="s">
        <v>69</v>
      </c>
      <c r="C44" s="16">
        <v>1397237.71</v>
      </c>
      <c r="D44" s="16">
        <v>805111.36</v>
      </c>
      <c r="E44" s="16">
        <v>1269715.73</v>
      </c>
      <c r="F44" s="16">
        <v>1753863.54</v>
      </c>
      <c r="G44" s="16">
        <f>F44*1.05</f>
        <v>1841556.7170000002</v>
      </c>
      <c r="I44" s="24"/>
    </row>
    <row r="45" spans="1:9" ht="25.5">
      <c r="A45" s="12" t="s">
        <v>146</v>
      </c>
      <c r="B45" s="13" t="s">
        <v>147</v>
      </c>
      <c r="C45" s="16"/>
      <c r="D45" s="16">
        <v>55825.41</v>
      </c>
      <c r="E45" s="16">
        <v>0</v>
      </c>
      <c r="F45" s="16">
        <f>E45*1.1</f>
        <v>0</v>
      </c>
      <c r="G45" s="4">
        <f>F45*1.05</f>
        <v>0</v>
      </c>
      <c r="I45" s="24"/>
    </row>
    <row r="46" spans="1:9" ht="12.75">
      <c r="A46" s="10" t="s">
        <v>70</v>
      </c>
      <c r="B46" s="11" t="s">
        <v>71</v>
      </c>
      <c r="C46" s="3">
        <v>16811121.64</v>
      </c>
      <c r="D46" s="3">
        <f>SUBTOTAL(9,D47:D60)</f>
        <v>18746742.77</v>
      </c>
      <c r="E46" s="3">
        <f>SUBTOTAL(9,E47:E59)</f>
        <v>33768960.32</v>
      </c>
      <c r="F46" s="3">
        <f>SUBTOTAL(9,F47:F59)</f>
        <v>57908319.17</v>
      </c>
      <c r="G46" s="3">
        <f>SUBTOTAL(9,G47:G59)</f>
        <v>60803735.1285</v>
      </c>
      <c r="I46" s="24"/>
    </row>
    <row r="47" spans="1:9" ht="12.75">
      <c r="A47" s="10" t="s">
        <v>72</v>
      </c>
      <c r="B47" s="11" t="s">
        <v>73</v>
      </c>
      <c r="C47" s="3">
        <f>SUBTOTAL(9,C48:C52)</f>
        <v>5184804.63</v>
      </c>
      <c r="D47" s="3">
        <f>SUBTOTAL(9,D48:D52)</f>
        <v>5798152.6899999995</v>
      </c>
      <c r="E47" s="3">
        <f>SUBTOTAL(9,E48:E52)</f>
        <v>5547353.77</v>
      </c>
      <c r="F47" s="3">
        <f>SUBTOTAL(9,F48:F52)</f>
        <v>10584758</v>
      </c>
      <c r="G47" s="3">
        <f>SUBTOTAL(9,G48:G52)</f>
        <v>11113995.9</v>
      </c>
      <c r="I47" s="24"/>
    </row>
    <row r="48" spans="1:9" ht="12.75">
      <c r="A48" s="12" t="s">
        <v>74</v>
      </c>
      <c r="B48" s="13" t="s">
        <v>145</v>
      </c>
      <c r="C48" s="16">
        <v>122021.6</v>
      </c>
      <c r="D48" s="16">
        <v>138912.98</v>
      </c>
      <c r="E48" s="16">
        <v>185089.46</v>
      </c>
      <c r="F48" s="4">
        <v>188115</v>
      </c>
      <c r="G48" s="16">
        <f>F48*1.05</f>
        <v>197520.75</v>
      </c>
      <c r="I48" s="24"/>
    </row>
    <row r="49" spans="1:9" ht="25.5">
      <c r="A49" s="12" t="s">
        <v>75</v>
      </c>
      <c r="B49" s="19" t="s">
        <v>76</v>
      </c>
      <c r="C49" s="16">
        <v>32358.03</v>
      </c>
      <c r="D49" s="16">
        <v>831.23</v>
      </c>
      <c r="E49" s="16">
        <v>0</v>
      </c>
      <c r="F49" s="20">
        <v>100</v>
      </c>
      <c r="G49" s="16">
        <f>F49*1.05</f>
        <v>105</v>
      </c>
      <c r="I49" s="24"/>
    </row>
    <row r="50" spans="1:9" ht="25.5">
      <c r="A50" s="12" t="s">
        <v>77</v>
      </c>
      <c r="B50" s="13" t="s">
        <v>78</v>
      </c>
      <c r="C50" s="16">
        <v>957797.39</v>
      </c>
      <c r="D50" s="16">
        <v>1063089.39</v>
      </c>
      <c r="E50" s="16">
        <v>1143214.47</v>
      </c>
      <c r="F50" s="16">
        <v>5719593</v>
      </c>
      <c r="G50" s="16">
        <f>F50*1.05</f>
        <v>6005572.65</v>
      </c>
      <c r="I50" s="24"/>
    </row>
    <row r="51" spans="1:9" ht="25.5">
      <c r="A51" s="12" t="s">
        <v>79</v>
      </c>
      <c r="B51" s="13" t="s">
        <v>80</v>
      </c>
      <c r="C51" s="16">
        <v>397930.11</v>
      </c>
      <c r="D51" s="16">
        <v>458218.01</v>
      </c>
      <c r="E51" s="16">
        <v>494741.75</v>
      </c>
      <c r="F51" s="16">
        <v>450500</v>
      </c>
      <c r="G51" s="16">
        <f>F51*1.05</f>
        <v>473025</v>
      </c>
      <c r="I51" s="24"/>
    </row>
    <row r="52" spans="1:9" ht="12.75">
      <c r="A52" s="12" t="s">
        <v>81</v>
      </c>
      <c r="B52" s="13" t="s">
        <v>82</v>
      </c>
      <c r="C52" s="2">
        <v>3674697.5</v>
      </c>
      <c r="D52" s="2">
        <v>4137101.08</v>
      </c>
      <c r="E52" s="2">
        <v>3724308.09</v>
      </c>
      <c r="F52" s="4">
        <v>4226450</v>
      </c>
      <c r="G52" s="16">
        <f>F52*1.05</f>
        <v>4437772.5</v>
      </c>
      <c r="I52" s="24"/>
    </row>
    <row r="53" spans="1:9" ht="12.75">
      <c r="A53" s="10" t="s">
        <v>83</v>
      </c>
      <c r="B53" s="11" t="s">
        <v>84</v>
      </c>
      <c r="C53" s="3">
        <v>1792066.62</v>
      </c>
      <c r="D53" s="3">
        <f>SUBTOTAL(9,D54:D55)</f>
        <v>1969377.1600000001</v>
      </c>
      <c r="E53" s="3">
        <f>SUBTOTAL(9,E54:E55)</f>
        <v>1930394.9899999998</v>
      </c>
      <c r="F53" s="3">
        <f>SUBTOTAL(9,F54:F55)</f>
        <v>1848873.52</v>
      </c>
      <c r="G53" s="3">
        <f>SUBTOTAL(9,G54:G55)</f>
        <v>1941317.196</v>
      </c>
      <c r="I53" s="24"/>
    </row>
    <row r="54" spans="1:9" ht="12.75">
      <c r="A54" s="12" t="s">
        <v>85</v>
      </c>
      <c r="B54" s="13" t="s">
        <v>86</v>
      </c>
      <c r="C54" s="2">
        <v>351096.85</v>
      </c>
      <c r="D54" s="2">
        <v>700108.11</v>
      </c>
      <c r="E54" s="2">
        <v>736570.61</v>
      </c>
      <c r="F54" s="4">
        <v>819500</v>
      </c>
      <c r="G54" s="16">
        <f>F54*1.05</f>
        <v>860475</v>
      </c>
      <c r="I54" s="24"/>
    </row>
    <row r="55" spans="1:9" ht="12.75">
      <c r="A55" s="12" t="s">
        <v>87</v>
      </c>
      <c r="B55" s="13" t="s">
        <v>88</v>
      </c>
      <c r="C55" s="2">
        <v>1140969.77</v>
      </c>
      <c r="D55" s="2">
        <v>1269269.05</v>
      </c>
      <c r="E55" s="2">
        <v>1193824.38</v>
      </c>
      <c r="F55" s="4">
        <v>1029373.52</v>
      </c>
      <c r="G55" s="16">
        <f>F55*1.05</f>
        <v>1080842.196</v>
      </c>
      <c r="I55" s="24"/>
    </row>
    <row r="56" spans="1:9" ht="12.75">
      <c r="A56" s="10" t="s">
        <v>89</v>
      </c>
      <c r="B56" s="11" t="s">
        <v>90</v>
      </c>
      <c r="C56" s="3">
        <v>8249327.33</v>
      </c>
      <c r="D56" s="3">
        <f>SUBTOTAL(9,D57:D58)</f>
        <v>9237001.98</v>
      </c>
      <c r="E56" s="3">
        <f>SUBTOTAL(9,E57:E58)</f>
        <v>10057192.08</v>
      </c>
      <c r="F56" s="3">
        <f>SUBTOTAL(9,F57:F58)</f>
        <v>11385285.22</v>
      </c>
      <c r="G56" s="3">
        <f>SUBTOTAL(9,G57:G58)</f>
        <v>11954549.481000002</v>
      </c>
      <c r="I56" s="24"/>
    </row>
    <row r="57" spans="1:9" ht="12.75">
      <c r="A57" s="12" t="s">
        <v>91</v>
      </c>
      <c r="B57" s="13" t="s">
        <v>92</v>
      </c>
      <c r="C57" s="2">
        <v>6153390.15</v>
      </c>
      <c r="D57" s="2">
        <v>7112196.91</v>
      </c>
      <c r="E57" s="2">
        <v>7080874.38</v>
      </c>
      <c r="F57" s="4">
        <v>9133971.22</v>
      </c>
      <c r="G57" s="16">
        <f>F57*1.05</f>
        <v>9590669.781000001</v>
      </c>
      <c r="I57" s="24"/>
    </row>
    <row r="58" spans="1:9" ht="12.75">
      <c r="A58" s="12" t="s">
        <v>93</v>
      </c>
      <c r="B58" s="13" t="s">
        <v>94</v>
      </c>
      <c r="C58" s="2">
        <v>2095937.18</v>
      </c>
      <c r="D58" s="2">
        <v>2124805.07</v>
      </c>
      <c r="E58" s="2">
        <v>2976317.7</v>
      </c>
      <c r="F58" s="4">
        <v>2251314</v>
      </c>
      <c r="G58" s="16">
        <f>F58*1.05</f>
        <v>2363879.7</v>
      </c>
      <c r="I58" s="24"/>
    </row>
    <row r="59" spans="1:9" ht="12.75">
      <c r="A59" s="10" t="s">
        <v>95</v>
      </c>
      <c r="B59" s="11" t="s">
        <v>96</v>
      </c>
      <c r="C59" s="3">
        <v>1584923.06</v>
      </c>
      <c r="D59" s="3">
        <v>1742210.94</v>
      </c>
      <c r="E59" s="3">
        <v>16234019.48</v>
      </c>
      <c r="F59" s="3">
        <v>34089402.43</v>
      </c>
      <c r="G59" s="3">
        <f>F59*1.05</f>
        <v>35793872.5515</v>
      </c>
      <c r="I59" s="24"/>
    </row>
    <row r="60" spans="1:9" ht="12.75">
      <c r="A60" s="12"/>
      <c r="B60" s="13"/>
      <c r="C60" s="2"/>
      <c r="D60" s="2"/>
      <c r="E60" s="2"/>
      <c r="F60" s="3"/>
      <c r="G60" s="3"/>
      <c r="I60" s="6"/>
    </row>
    <row r="61" spans="1:9" ht="12.75">
      <c r="A61" s="10" t="s">
        <v>97</v>
      </c>
      <c r="B61" s="11" t="s">
        <v>8</v>
      </c>
      <c r="C61" s="3">
        <v>3938825.16</v>
      </c>
      <c r="D61" s="3">
        <f>SUBTOTAL(9,D62:D83)</f>
        <v>7961216.67</v>
      </c>
      <c r="E61" s="3">
        <f>SUBTOTAL(9,E62:E83)</f>
        <v>18816199.349999998</v>
      </c>
      <c r="F61" s="3">
        <f>SUBTOTAL(9,F62:F83)</f>
        <v>93772909.38</v>
      </c>
      <c r="G61" s="3">
        <f>SUBTOTAL(9,G62:G83)</f>
        <v>104714191.199</v>
      </c>
      <c r="I61" s="6"/>
    </row>
    <row r="62" spans="1:9" ht="12.75">
      <c r="A62" s="10" t="s">
        <v>98</v>
      </c>
      <c r="B62" s="11" t="s">
        <v>99</v>
      </c>
      <c r="C62" s="3">
        <f>SUBTOTAL(9,C63:C66)</f>
        <v>306463.31</v>
      </c>
      <c r="D62" s="3">
        <f>SUBTOTAL(9,D63:D66)</f>
        <v>4310900.41</v>
      </c>
      <c r="E62" s="3">
        <f>SUBTOTAL(9,E63:E66)</f>
        <v>11511324.61</v>
      </c>
      <c r="F62" s="3">
        <f>SUBTOTAL(9,F63:F66)</f>
        <v>44929776.379999995</v>
      </c>
      <c r="G62" s="3">
        <f>SUBTOTAL(9,G63:G66)</f>
        <v>47176265.199</v>
      </c>
      <c r="I62" s="6"/>
    </row>
    <row r="63" spans="1:9" ht="12.75">
      <c r="A63" s="10" t="s">
        <v>100</v>
      </c>
      <c r="B63" s="11" t="s">
        <v>101</v>
      </c>
      <c r="C63" s="3">
        <f>SUBTOTAL(9,C64:C66)</f>
        <v>306463.31</v>
      </c>
      <c r="D63" s="3">
        <f>SUBTOTAL(9,D64:D66)</f>
        <v>4310900.41</v>
      </c>
      <c r="E63" s="3">
        <f>SUBTOTAL(9,E64:E66)</f>
        <v>11511324.61</v>
      </c>
      <c r="F63" s="3">
        <f>SUBTOTAL(9,F64:F66)</f>
        <v>44929776.379999995</v>
      </c>
      <c r="G63" s="3">
        <f>SUBTOTAL(9,G64:G66)</f>
        <v>47176265.199</v>
      </c>
      <c r="I63" s="6"/>
    </row>
    <row r="64" spans="1:9" ht="27" customHeight="1">
      <c r="A64" s="12" t="s">
        <v>102</v>
      </c>
      <c r="B64" s="13" t="s">
        <v>148</v>
      </c>
      <c r="C64" s="16">
        <v>306463.31</v>
      </c>
      <c r="D64" s="16">
        <v>4310900.41</v>
      </c>
      <c r="E64" s="16">
        <v>8930294.59</v>
      </c>
      <c r="F64" s="16">
        <v>32216088.38</v>
      </c>
      <c r="G64" s="16">
        <f>F64*1.05</f>
        <v>33826892.799</v>
      </c>
      <c r="I64" s="6"/>
    </row>
    <row r="65" spans="1:9" ht="12.75">
      <c r="A65" s="12" t="s">
        <v>103</v>
      </c>
      <c r="B65" s="13" t="s">
        <v>104</v>
      </c>
      <c r="C65" s="2"/>
      <c r="D65" s="2">
        <v>0</v>
      </c>
      <c r="E65" s="2">
        <v>0</v>
      </c>
      <c r="F65" s="4">
        <f>E65*1.1</f>
        <v>0</v>
      </c>
      <c r="G65" s="16">
        <f>F65*1.05</f>
        <v>0</v>
      </c>
      <c r="I65" s="6"/>
    </row>
    <row r="66" spans="1:9" ht="12.75">
      <c r="A66" s="23" t="s">
        <v>149</v>
      </c>
      <c r="B66" s="13" t="s">
        <v>150</v>
      </c>
      <c r="C66" s="4"/>
      <c r="D66" s="4"/>
      <c r="E66" s="4">
        <v>2581030.02</v>
      </c>
      <c r="F66" s="4">
        <v>12713688</v>
      </c>
      <c r="G66" s="16">
        <f>F66*1.05</f>
        <v>13349372.4</v>
      </c>
      <c r="I66" s="6"/>
    </row>
    <row r="67" spans="1:9" ht="12.75">
      <c r="A67" s="10" t="s">
        <v>105</v>
      </c>
      <c r="B67" s="11" t="s">
        <v>106</v>
      </c>
      <c r="C67" s="3">
        <v>157854.9</v>
      </c>
      <c r="D67" s="3">
        <f>SUBTOTAL(9,D68:D71)</f>
        <v>62000</v>
      </c>
      <c r="E67" s="3">
        <f>SUBTOTAL(9,E68:E71)</f>
        <v>1610318.08</v>
      </c>
      <c r="F67" s="3">
        <f>SUBTOTAL(9,F68:F71)</f>
        <v>110000</v>
      </c>
      <c r="G67" s="3">
        <f>SUBTOTAL(9,G68:G71)</f>
        <v>115500</v>
      </c>
      <c r="I67" s="6"/>
    </row>
    <row r="68" spans="1:9" ht="12.75">
      <c r="A68" s="10" t="s">
        <v>107</v>
      </c>
      <c r="B68" s="11" t="s">
        <v>108</v>
      </c>
      <c r="C68" s="3">
        <v>110038</v>
      </c>
      <c r="D68" s="3">
        <f>SUBTOTAL(9,D69)</f>
        <v>62000</v>
      </c>
      <c r="E68" s="3">
        <f>SUBTOTAL(9,E69:E70)</f>
        <v>270522.58</v>
      </c>
      <c r="F68" s="3">
        <f>SUBTOTAL(9,F69:F70)</f>
        <v>110000</v>
      </c>
      <c r="G68" s="3">
        <f>SUBTOTAL(9,G69:G70)</f>
        <v>115500</v>
      </c>
      <c r="I68" s="6"/>
    </row>
    <row r="69" spans="1:9" ht="12.75">
      <c r="A69" s="12" t="s">
        <v>109</v>
      </c>
      <c r="B69" s="13" t="s">
        <v>110</v>
      </c>
      <c r="C69" s="2">
        <v>2023</v>
      </c>
      <c r="D69" s="2">
        <v>62000</v>
      </c>
      <c r="E69" s="2">
        <v>270522.58</v>
      </c>
      <c r="F69" s="4">
        <v>110000</v>
      </c>
      <c r="G69" s="16">
        <f>F69*1.05</f>
        <v>115500</v>
      </c>
      <c r="I69" s="6"/>
    </row>
    <row r="70" spans="1:9" ht="12.75">
      <c r="A70" s="10" t="s">
        <v>111</v>
      </c>
      <c r="B70" s="11" t="s">
        <v>112</v>
      </c>
      <c r="C70" s="3">
        <v>45793.9</v>
      </c>
      <c r="D70" s="3">
        <f>SUBTOTAL(9,D71)</f>
        <v>0</v>
      </c>
      <c r="E70" s="3">
        <f>SUBTOTAL(9,E71:E72)</f>
        <v>1339795.5</v>
      </c>
      <c r="F70" s="3">
        <f>SUBTOTAL(9,F71:F72)</f>
        <v>0</v>
      </c>
      <c r="G70" s="3">
        <f>SUBTOTAL(9,G71:G72)</f>
        <v>0</v>
      </c>
      <c r="I70" s="6"/>
    </row>
    <row r="71" spans="1:9" ht="12.75">
      <c r="A71" s="12" t="s">
        <v>113</v>
      </c>
      <c r="B71" s="13" t="s">
        <v>114</v>
      </c>
      <c r="C71" s="2">
        <v>45793</v>
      </c>
      <c r="D71" s="2">
        <v>0</v>
      </c>
      <c r="E71" s="2">
        <v>1339795.5</v>
      </c>
      <c r="F71" s="4">
        <v>0</v>
      </c>
      <c r="G71" s="16">
        <f>F71*1.05</f>
        <v>0</v>
      </c>
      <c r="I71" s="6"/>
    </row>
    <row r="72" spans="1:9" ht="12.75">
      <c r="A72" s="10" t="s">
        <v>115</v>
      </c>
      <c r="B72" s="11" t="s">
        <v>116</v>
      </c>
      <c r="C72" s="3">
        <v>3474506.95</v>
      </c>
      <c r="D72" s="3">
        <f>SUBTOTAL(9,D73:D80)</f>
        <v>3588316.26</v>
      </c>
      <c r="E72" s="3">
        <f>SUBTOTAL(9,E73:E80)</f>
        <v>5694556.66</v>
      </c>
      <c r="F72" s="3">
        <f>SUBTOTAL(9,F73:F80)</f>
        <v>48733133</v>
      </c>
      <c r="G72" s="3">
        <f>SUBTOTAL(9,G73:G80)</f>
        <v>57422426</v>
      </c>
      <c r="I72" s="6"/>
    </row>
    <row r="73" spans="1:9" ht="14.25" customHeight="1">
      <c r="A73" s="10" t="s">
        <v>117</v>
      </c>
      <c r="B73" s="11" t="s">
        <v>51</v>
      </c>
      <c r="C73" s="3">
        <v>108674</v>
      </c>
      <c r="D73" s="3">
        <f>SUBTOTAL(9,D74:D75)</f>
        <v>117000</v>
      </c>
      <c r="E73" s="3">
        <f>SUBTOTAL(9,E74)</f>
        <v>50026.18</v>
      </c>
      <c r="F73" s="3">
        <f>SUBTOTAL(9,F74)</f>
        <v>0</v>
      </c>
      <c r="G73" s="3">
        <f>SUBTOTAL(9,G74)</f>
        <v>0</v>
      </c>
      <c r="I73" s="6"/>
    </row>
    <row r="74" spans="1:9" ht="14.25" customHeight="1">
      <c r="A74" s="12" t="s">
        <v>118</v>
      </c>
      <c r="B74" s="13" t="s">
        <v>53</v>
      </c>
      <c r="C74" s="2">
        <v>108674</v>
      </c>
      <c r="D74" s="2">
        <v>117000</v>
      </c>
      <c r="E74" s="2">
        <v>50026.18</v>
      </c>
      <c r="F74" s="4">
        <v>0</v>
      </c>
      <c r="G74" s="16">
        <f>F74*1.05</f>
        <v>0</v>
      </c>
      <c r="I74" s="6"/>
    </row>
    <row r="75" spans="1:9" ht="14.25" customHeight="1">
      <c r="A75" s="10" t="s">
        <v>119</v>
      </c>
      <c r="B75" s="21" t="s">
        <v>59</v>
      </c>
      <c r="C75" s="22"/>
      <c r="D75" s="22"/>
      <c r="E75" s="22">
        <v>0</v>
      </c>
      <c r="F75" s="20">
        <f>E75*1.1</f>
        <v>0</v>
      </c>
      <c r="G75" s="16">
        <f>F75*1.05</f>
        <v>0</v>
      </c>
      <c r="I75" s="6"/>
    </row>
    <row r="76" spans="1:9" ht="12.75">
      <c r="A76" s="10" t="s">
        <v>120</v>
      </c>
      <c r="B76" s="11" t="s">
        <v>61</v>
      </c>
      <c r="C76" s="3">
        <v>663332.95</v>
      </c>
      <c r="D76" s="3">
        <v>611056.53</v>
      </c>
      <c r="E76" s="3">
        <v>127209.18</v>
      </c>
      <c r="F76" s="3">
        <v>60000</v>
      </c>
      <c r="G76" s="3">
        <f>F76*1.05</f>
        <v>63000</v>
      </c>
      <c r="I76" s="6"/>
    </row>
    <row r="77" spans="1:9" ht="12.75">
      <c r="A77" s="10" t="s">
        <v>121</v>
      </c>
      <c r="B77" s="11" t="s">
        <v>122</v>
      </c>
      <c r="C77" s="3">
        <v>2702500</v>
      </c>
      <c r="D77" s="3">
        <f>SUBTOTAL(9,D78:D80)</f>
        <v>2860259.73</v>
      </c>
      <c r="E77" s="3">
        <f>SUBTOTAL(9,E78:E80)</f>
        <v>5517321.3</v>
      </c>
      <c r="F77" s="3">
        <f>SUBTOTAL(9,F78:F80)</f>
        <v>48673133</v>
      </c>
      <c r="G77" s="3">
        <f>SUBTOTAL(9,G78:G80)</f>
        <v>57359426</v>
      </c>
      <c r="I77" s="6"/>
    </row>
    <row r="78" spans="1:9" ht="25.5">
      <c r="A78" s="12" t="s">
        <v>123</v>
      </c>
      <c r="B78" s="13" t="s">
        <v>124</v>
      </c>
      <c r="C78" s="16">
        <v>1432500</v>
      </c>
      <c r="D78" s="16">
        <v>789060.85</v>
      </c>
      <c r="E78" s="16">
        <v>5107321.3</v>
      </c>
      <c r="F78" s="16">
        <v>48173133</v>
      </c>
      <c r="G78" s="16">
        <f>F78*1.05+6252636.35</f>
        <v>56834426</v>
      </c>
      <c r="I78" s="6"/>
    </row>
    <row r="79" spans="1:9" ht="30.75" customHeight="1">
      <c r="A79" s="12" t="s">
        <v>125</v>
      </c>
      <c r="B79" s="13" t="s">
        <v>126</v>
      </c>
      <c r="C79" s="16">
        <v>1220000</v>
      </c>
      <c r="D79" s="16">
        <v>2035094</v>
      </c>
      <c r="E79" s="16">
        <v>410000</v>
      </c>
      <c r="F79" s="16">
        <v>500000</v>
      </c>
      <c r="G79" s="16">
        <f>F79*1.05</f>
        <v>525000</v>
      </c>
      <c r="I79" s="6"/>
    </row>
    <row r="80" spans="1:9" ht="25.5">
      <c r="A80" s="12" t="s">
        <v>133</v>
      </c>
      <c r="B80" s="13" t="s">
        <v>134</v>
      </c>
      <c r="C80" s="16">
        <v>50000</v>
      </c>
      <c r="D80" s="16">
        <v>36104.88</v>
      </c>
      <c r="E80" s="16">
        <v>0</v>
      </c>
      <c r="F80" s="16">
        <f>E80*1.1</f>
        <v>0</v>
      </c>
      <c r="G80" s="16">
        <f>F80*1.05</f>
        <v>0</v>
      </c>
      <c r="I80" s="6"/>
    </row>
    <row r="81" spans="1:9" ht="12.75">
      <c r="A81" s="10" t="s">
        <v>127</v>
      </c>
      <c r="B81" s="11" t="s">
        <v>128</v>
      </c>
      <c r="C81" s="3"/>
      <c r="D81" s="3">
        <v>0</v>
      </c>
      <c r="E81" s="3">
        <v>0</v>
      </c>
      <c r="F81" s="3">
        <v>0</v>
      </c>
      <c r="G81" s="16">
        <f>F81*1.05</f>
        <v>0</v>
      </c>
      <c r="I81" s="6"/>
    </row>
    <row r="82" spans="1:9" ht="13.5" customHeight="1">
      <c r="A82" s="10"/>
      <c r="B82" s="11"/>
      <c r="C82" s="3"/>
      <c r="D82" s="3"/>
      <c r="E82" s="3"/>
      <c r="F82" s="3"/>
      <c r="G82" s="3"/>
      <c r="I82" s="6"/>
    </row>
    <row r="83" spans="1:9" ht="25.5" hidden="1">
      <c r="A83" s="12"/>
      <c r="B83" s="11" t="s">
        <v>129</v>
      </c>
      <c r="C83" s="2"/>
      <c r="D83" s="2"/>
      <c r="E83" s="2"/>
      <c r="F83" s="3"/>
      <c r="G83" s="3"/>
      <c r="I83" s="6"/>
    </row>
    <row r="84" spans="1:9" ht="14.25" customHeight="1">
      <c r="A84" s="12" t="s">
        <v>152</v>
      </c>
      <c r="B84" s="11" t="s">
        <v>153</v>
      </c>
      <c r="C84" s="16"/>
      <c r="D84" s="16"/>
      <c r="E84" s="22">
        <v>14661219.46</v>
      </c>
      <c r="F84" s="22">
        <v>18610597.83</v>
      </c>
      <c r="G84" s="22">
        <f>F84*1.05</f>
        <v>19541127.721499998</v>
      </c>
      <c r="I84" s="6"/>
    </row>
    <row r="85" spans="1:9" ht="13.5" customHeight="1">
      <c r="A85" s="10"/>
      <c r="B85" s="11"/>
      <c r="C85" s="3"/>
      <c r="D85" s="3"/>
      <c r="E85" s="3"/>
      <c r="F85" s="3"/>
      <c r="G85" s="3"/>
      <c r="I85" s="6"/>
    </row>
    <row r="86" spans="1:9" ht="25.5">
      <c r="A86" s="10" t="s">
        <v>130</v>
      </c>
      <c r="B86" s="21" t="s">
        <v>131</v>
      </c>
      <c r="C86" s="22">
        <v>-19413850.45</v>
      </c>
      <c r="D86" s="22">
        <v>-23611827.89</v>
      </c>
      <c r="E86" s="22">
        <v>-30245914.42</v>
      </c>
      <c r="F86" s="22">
        <v>-33960594</v>
      </c>
      <c r="G86" s="22">
        <f>F86*1.05</f>
        <v>-35658623.7</v>
      </c>
      <c r="I86" s="6"/>
    </row>
    <row r="87" spans="1:9" ht="12.75">
      <c r="A87" s="14"/>
      <c r="B87" s="15"/>
      <c r="C87" s="2"/>
      <c r="D87" s="2"/>
      <c r="E87" s="2"/>
      <c r="F87" s="3"/>
      <c r="G87" s="3"/>
      <c r="I87" s="6"/>
    </row>
    <row r="88" spans="1:9" ht="12.75">
      <c r="A88" s="25" t="s">
        <v>132</v>
      </c>
      <c r="B88" s="25"/>
      <c r="C88" s="3">
        <v>277957570.25</v>
      </c>
      <c r="D88" s="3">
        <f>SUBTOTAL(9,D9:D86)</f>
        <v>349214764.92000014</v>
      </c>
      <c r="E88" s="3">
        <f>SUBTOTAL(9,E9:E86)</f>
        <v>424533067.12</v>
      </c>
      <c r="F88" s="3">
        <f>SUBTOTAL(9,F9:F86)</f>
        <v>571235453.2500001</v>
      </c>
      <c r="G88" s="3">
        <f>SUBTOTAL(9,G9:G86)</f>
        <v>606028862.2625</v>
      </c>
      <c r="I88" s="6"/>
    </row>
  </sheetData>
  <mergeCells count="7">
    <mergeCell ref="I41:I59"/>
    <mergeCell ref="A88:B88"/>
    <mergeCell ref="A3:G3"/>
    <mergeCell ref="A1:G1"/>
    <mergeCell ref="A7:A8"/>
    <mergeCell ref="B7:B8"/>
    <mergeCell ref="C7:E7"/>
  </mergeCells>
  <printOptions horizontalCentered="1"/>
  <pageMargins left="0.3937007874015748" right="0.3937007874015748" top="0.5905511811023623" bottom="0.5905511811023623" header="0.5118110236220472" footer="0.31496062992125984"/>
  <pageSetup firstPageNumber="26" useFirstPageNumber="1" horizontalDpi="300" verticalDpi="300" orientation="landscape" paperSize="9" scale="92" r:id="rId2"/>
  <headerFooter alignWithMargins="0">
    <oddHeader xml:space="preserve">&amp;R
(&amp;"Times New Roman,Normal" fls.&amp;P)   </oddHeader>
    <oddFooter>&amp;R&amp;P</oddFooter>
  </headerFooter>
  <rowBreaks count="1" manualBreakCount="1">
    <brk id="4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Uberaba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Uberaba</dc:creator>
  <cp:keywords/>
  <dc:description/>
  <cp:lastModifiedBy>luciana.oliveira</cp:lastModifiedBy>
  <cp:lastPrinted>2009-06-10T19:56:35Z</cp:lastPrinted>
  <dcterms:created xsi:type="dcterms:W3CDTF">2004-05-03T17:30:01Z</dcterms:created>
  <dcterms:modified xsi:type="dcterms:W3CDTF">2009-06-10T20:16:32Z</dcterms:modified>
  <cp:category/>
  <cp:version/>
  <cp:contentType/>
  <cp:contentStatus/>
</cp:coreProperties>
</file>